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Rutherford/Library/Mobile Documents/com~apple~CloudDocs/TomRutherford/Halo/Documents/Partner Resources/"/>
    </mc:Choice>
  </mc:AlternateContent>
  <xr:revisionPtr revIDLastSave="0" documentId="8_{76A4B574-921A-2D4F-908F-A04F9E78AF56}" xr6:coauthVersionLast="47" xr6:coauthVersionMax="47" xr10:uidLastSave="{00000000-0000-0000-0000-000000000000}"/>
  <workbookProtection workbookAlgorithmName="SHA-512" workbookHashValue="7j+frXGTFWH7IXU8B3X+oMYjY427lgvD9EHd7B6krqBRFoRngUmG+IRkcdK+fsJvmN2/0ax9WMUaB6O9Um+T3w==" workbookSaltValue="r88/iITTcpcRNFl8YVnWdQ==" workbookSpinCount="100000" lockStructure="1"/>
  <bookViews>
    <workbookView xWindow="0" yWindow="500" windowWidth="33180" windowHeight="19480" activeTab="1" xr2:uid="{AE6B3455-998C-314B-95B4-B002072DBDD2}"/>
  </bookViews>
  <sheets>
    <sheet name="Minimum Spend Calculator" sheetId="1" r:id="rId1"/>
    <sheet name="Menu Structure Pro forma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21" i="1" l="1"/>
  <c r="H9" i="2" l="1"/>
  <c r="H14" i="2"/>
  <c r="H15" i="2"/>
  <c r="H16" i="2"/>
  <c r="H17" i="2"/>
  <c r="H18" i="2"/>
  <c r="H19" i="2"/>
  <c r="H20" i="2"/>
  <c r="H21" i="2"/>
  <c r="H22" i="2"/>
  <c r="H23" i="2"/>
  <c r="H24" i="2"/>
  <c r="H25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E14" i="1"/>
  <c r="F14" i="1"/>
  <c r="F15" i="1"/>
  <c r="F16" i="1"/>
  <c r="H16" i="1"/>
  <c r="F24" i="1"/>
  <c r="F25" i="1"/>
  <c r="H25" i="1"/>
  <c r="F27" i="1"/>
  <c r="H27" i="1"/>
</calcChain>
</file>

<file path=xl/sharedStrings.xml><?xml version="1.0" encoding="utf-8"?>
<sst xmlns="http://schemas.openxmlformats.org/spreadsheetml/2006/main" count="44" uniqueCount="41">
  <si>
    <t>Enter the costs of transport and any contingency you might require</t>
  </si>
  <si>
    <t>Consider what you think will be the average number of  guests at each Halo event, or notional number of guests</t>
  </si>
  <si>
    <t>The result will be an indication of what your minimum spend should be, in order for you cover all costs</t>
  </si>
  <si>
    <t>Staff</t>
  </si>
  <si>
    <t>Hours at     Event</t>
  </si>
  <si>
    <t>Hourly           Rate</t>
  </si>
  <si>
    <t>Number required</t>
  </si>
  <si>
    <t>Chef</t>
  </si>
  <si>
    <t>Waiter</t>
  </si>
  <si>
    <t>Events Costs</t>
  </si>
  <si>
    <t>Transport</t>
  </si>
  <si>
    <t>Customer Spends</t>
  </si>
  <si>
    <t>To calculate your minimum spend  by entering into the coloured cells</t>
  </si>
  <si>
    <t>Enter the number of hours, pay rates and number of staff required, to cook and complete a Halo Dining event</t>
  </si>
  <si>
    <t>Average 3 course spend per person at your restaurant</t>
  </si>
  <si>
    <t>Use menu "markup" percentage to price your menus and menu items to ensure you cover all of your costs</t>
  </si>
  <si>
    <t>Enter the average cost for a 3 course meal at your restaurant, remember this already includes the cost of preparation by your chef.</t>
  </si>
  <si>
    <t>Weight p/p</t>
  </si>
  <si>
    <t>Canapes</t>
  </si>
  <si>
    <t>Price</t>
  </si>
  <si>
    <t>Name</t>
  </si>
  <si>
    <t>Dining Extras</t>
  </si>
  <si>
    <t>Welcome to the Halo Menu Pro forma</t>
  </si>
  <si>
    <r>
      <rPr>
        <sz val="11"/>
        <color theme="2" tint="-0.749992370372631"/>
        <rFont val="SweetSans-Medium"/>
      </rPr>
      <t>Minimum Spend</t>
    </r>
    <r>
      <rPr>
        <sz val="11"/>
        <color theme="2" tint="-0.749992370372631"/>
        <rFont val="SweetSans-Light"/>
      </rPr>
      <t xml:space="preserve"> </t>
    </r>
    <r>
      <rPr>
        <sz val="9"/>
        <color theme="2" tint="-0.749992370372631"/>
        <rFont val="SweetSans-Light"/>
      </rPr>
      <t>(Total menu cost + Staff cost)</t>
    </r>
  </si>
  <si>
    <t>Minimum Spend Calculator</t>
  </si>
  <si>
    <t>Menu Markup</t>
  </si>
  <si>
    <t>Halo Price</t>
  </si>
  <si>
    <t>Profit</t>
  </si>
  <si>
    <t>Fees and Expenses</t>
  </si>
  <si>
    <t>nominate your  GP after costs</t>
  </si>
  <si>
    <t>Canape 1</t>
  </si>
  <si>
    <t>Please provide a minimum of 6 of the follows menu items that dinners can add to their chosen menus.</t>
  </si>
  <si>
    <t xml:space="preserve">Weights are a mandatory fields so dinners know what they are getting.   </t>
  </si>
  <si>
    <t>Enter your selected menu items and allocate an approximate serving weight per person into the coloured cells.</t>
  </si>
  <si>
    <t>Please send me the photos of as many of your menu items you have,  as people eat with their eyes</t>
  </si>
  <si>
    <t>These additonal items will boost the spend very quickly.</t>
  </si>
  <si>
    <t xml:space="preserve">Canapés for pre dinner snacks and additional Dining Extras (like olives, pistachios, salads, vegetables, a dozen oysters, charcuterie or antipasto platter) </t>
  </si>
  <si>
    <r>
      <t xml:space="preserve">Notional Number of Guests </t>
    </r>
    <r>
      <rPr>
        <sz val="8"/>
        <color theme="2" tint="-0.749992370372631"/>
        <rFont val="SweetSans-Light"/>
      </rPr>
      <t>(most houses will have a table for 8 guests)</t>
    </r>
  </si>
  <si>
    <r>
      <t xml:space="preserve">Menu Markup </t>
    </r>
    <r>
      <rPr>
        <sz val="8"/>
        <color theme="2" tint="-0.749992370372631"/>
        <rFont val="SweetSans-Light"/>
      </rPr>
      <t>(Events costs/# of Notional Guest)</t>
    </r>
  </si>
  <si>
    <r>
      <t xml:space="preserve">Recccomended Spend </t>
    </r>
    <r>
      <rPr>
        <sz val="8"/>
        <color theme="2" tint="-0.749992370372631"/>
        <rFont val="SweetSans-Light"/>
      </rPr>
      <t>(Average spend + Markup)</t>
    </r>
  </si>
  <si>
    <r>
      <t xml:space="preserve">Menu Total Cost </t>
    </r>
    <r>
      <rPr>
        <sz val="8"/>
        <color theme="2" tint="-0.749992370372631"/>
        <rFont val="SweetSans-Light"/>
      </rPr>
      <t>(Reccomended spend * Notional guests)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</si>
</sst>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weetSans-Light"/>
    </font>
    <font>
      <sz val="11"/>
      <color theme="1"/>
      <name val="SweetSans-Medium"/>
    </font>
    <font>
      <sz val="11"/>
      <color theme="1"/>
      <name val="SweetSans-Light"/>
    </font>
    <font>
      <sz val="11"/>
      <color theme="0"/>
      <name val="SweetSans-Medium"/>
    </font>
    <font>
      <sz val="8"/>
      <name val="Calibri"/>
      <family val="2"/>
      <scheme val="minor"/>
    </font>
    <font>
      <sz val="18"/>
      <color theme="2" tint="-0.749992370372631"/>
      <name val="SweetSans-Medium"/>
    </font>
    <font>
      <sz val="12"/>
      <color theme="2" tint="-0.749992370372631"/>
      <name val="SweetSans-Light"/>
    </font>
    <font>
      <sz val="11"/>
      <color theme="2" tint="-0.749992370372631"/>
      <name val="SweetSans-Light"/>
    </font>
    <font>
      <sz val="12"/>
      <color theme="2" tint="-0.749992370372631"/>
      <name val="SweetSans-Medium"/>
    </font>
    <font>
      <u/>
      <sz val="12"/>
      <color theme="2" tint="-0.749992370372631"/>
      <name val="SweetSans-Light"/>
    </font>
    <font>
      <u/>
      <sz val="11"/>
      <color theme="2" tint="-0.749992370372631"/>
      <name val="SweetSans-Medium"/>
    </font>
    <font>
      <sz val="9"/>
      <color theme="2" tint="-0.749992370372631"/>
      <name val="SweetSans-Light"/>
    </font>
    <font>
      <sz val="11"/>
      <color theme="2" tint="-0.749992370372631"/>
      <name val="SweetSans-Medium"/>
    </font>
    <font>
      <sz val="8"/>
      <color theme="2" tint="-0.749992370372631"/>
      <name val="SweetSans-Medium"/>
    </font>
    <font>
      <sz val="11"/>
      <name val="SweetSans-Light"/>
    </font>
    <font>
      <sz val="20"/>
      <color rgb="FF7030A0"/>
      <name val="SweetSans-Medium"/>
    </font>
    <font>
      <sz val="20"/>
      <color rgb="FF00B0F0"/>
      <name val="SweetSans-Medium"/>
    </font>
    <font>
      <sz val="18"/>
      <color rgb="FF7030A0"/>
      <name val="SweetSans-Medium"/>
    </font>
    <font>
      <sz val="11"/>
      <color theme="0"/>
      <name val="SweetSans-Light"/>
    </font>
    <font>
      <sz val="16"/>
      <color theme="2" tint="-0.749992370372631"/>
      <name val="SweetSans-Medium"/>
    </font>
    <font>
      <sz val="6"/>
      <color theme="1"/>
      <name val="SweetSans-Light"/>
    </font>
    <font>
      <sz val="12"/>
      <color theme="0"/>
      <name val="SweetSans-Light"/>
    </font>
    <font>
      <sz val="10"/>
      <color theme="2" tint="-0.749992370372631"/>
      <name val="SweetSans-Medium"/>
    </font>
    <font>
      <sz val="10"/>
      <color theme="2" tint="-0.749992370372631"/>
      <name val="SweetSans-Light"/>
    </font>
    <font>
      <sz val="10"/>
      <color theme="1"/>
      <name val="Calibri"/>
      <family val="2"/>
      <scheme val="minor"/>
    </font>
    <font>
      <sz val="8"/>
      <color theme="2" tint="-0.749992370372631"/>
      <name val="SweetSans-Light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7F5FE"/>
        <bgColor indexed="64"/>
      </patternFill>
    </fill>
  </fills>
  <borders count="31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7030A0"/>
      </right>
      <top/>
      <bottom style="hair">
        <color rgb="FF7030A0"/>
      </bottom>
      <diagonal/>
    </border>
    <border>
      <left style="thin">
        <color rgb="FF7030A0"/>
      </left>
      <right/>
      <top/>
      <bottom style="hair">
        <color rgb="FF7030A0"/>
      </bottom>
      <diagonal/>
    </border>
    <border>
      <left/>
      <right style="thin">
        <color rgb="FF7030A0"/>
      </right>
      <top style="hair">
        <color rgb="FF7030A0"/>
      </top>
      <bottom style="hair">
        <color rgb="FF7030A0"/>
      </bottom>
      <diagonal/>
    </border>
    <border>
      <left style="thin">
        <color rgb="FF7030A0"/>
      </left>
      <right style="thin">
        <color rgb="FF7030A0"/>
      </right>
      <top style="hair">
        <color rgb="FF7030A0"/>
      </top>
      <bottom style="hair">
        <color rgb="FF7030A0"/>
      </bottom>
      <diagonal/>
    </border>
    <border>
      <left style="thin">
        <color rgb="FF7030A0"/>
      </left>
      <right/>
      <top style="hair">
        <color rgb="FF7030A0"/>
      </top>
      <bottom style="hair">
        <color rgb="FF7030A0"/>
      </bottom>
      <diagonal/>
    </border>
    <border>
      <left/>
      <right/>
      <top style="hair">
        <color rgb="FF7030A0"/>
      </top>
      <bottom style="hair">
        <color rgb="FF7030A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/>
      <bottom style="hair">
        <color rgb="FF7030A0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rgb="FF7030A0"/>
      </left>
      <right/>
      <top style="hair">
        <color rgb="FF7030A0"/>
      </top>
      <bottom/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/>
      <top/>
      <bottom style="dashed">
        <color rgb="FF7030A0"/>
      </bottom>
      <diagonal/>
    </border>
    <border>
      <left/>
      <right/>
      <top style="dashed">
        <color rgb="FF7030A0"/>
      </top>
      <bottom style="dashed">
        <color rgb="FF7030A0"/>
      </bottom>
      <diagonal/>
    </border>
    <border>
      <left/>
      <right/>
      <top/>
      <bottom style="hair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4" fontId="5" fillId="2" borderId="20" xfId="0" applyNumberFormat="1" applyFont="1" applyFill="1" applyBorder="1"/>
    <xf numFmtId="0" fontId="4" fillId="0" borderId="0" xfId="0" applyFont="1" applyBorder="1" applyAlignment="1">
      <alignment horizontal="left"/>
    </xf>
    <xf numFmtId="164" fontId="3" fillId="0" borderId="0" xfId="0" applyNumberFormat="1" applyFont="1" applyBorder="1"/>
    <xf numFmtId="9" fontId="5" fillId="2" borderId="20" xfId="2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164" fontId="9" fillId="0" borderId="16" xfId="0" applyNumberFormat="1" applyFont="1" applyBorder="1" applyAlignment="1">
      <alignment vertical="center"/>
    </xf>
    <xf numFmtId="164" fontId="9" fillId="0" borderId="21" xfId="0" applyNumberFormat="1" applyFont="1" applyBorder="1"/>
    <xf numFmtId="164" fontId="14" fillId="0" borderId="22" xfId="0" applyNumberFormat="1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9" fillId="0" borderId="6" xfId="0" applyNumberFormat="1" applyFont="1" applyBorder="1"/>
    <xf numFmtId="164" fontId="14" fillId="0" borderId="18" xfId="0" applyNumberFormat="1" applyFont="1" applyBorder="1"/>
    <xf numFmtId="164" fontId="9" fillId="0" borderId="11" xfId="0" applyNumberFormat="1" applyFont="1" applyBorder="1"/>
    <xf numFmtId="0" fontId="9" fillId="0" borderId="8" xfId="0" applyFont="1" applyBorder="1" applyAlignment="1"/>
    <xf numFmtId="0" fontId="9" fillId="0" borderId="9" xfId="0" applyFont="1" applyBorder="1" applyAlignment="1"/>
    <xf numFmtId="0" fontId="12" fillId="0" borderId="0" xfId="0" applyFont="1" applyAlignment="1">
      <alignment vertical="center"/>
    </xf>
    <xf numFmtId="0" fontId="19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3" borderId="13" xfId="0" applyFont="1" applyFill="1" applyBorder="1" applyProtection="1">
      <protection locked="0"/>
    </xf>
    <xf numFmtId="164" fontId="9" fillId="3" borderId="16" xfId="1" applyNumberFormat="1" applyFont="1" applyFill="1" applyBorder="1" applyProtection="1"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164" fontId="16" fillId="3" borderId="3" xfId="0" applyNumberFormat="1" applyFont="1" applyFill="1" applyBorder="1" applyProtection="1">
      <protection locked="0"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9" fontId="9" fillId="3" borderId="26" xfId="2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164" fontId="16" fillId="0" borderId="10" xfId="0" applyNumberFormat="1" applyFont="1" applyFill="1" applyBorder="1" applyProtection="1"/>
    <xf numFmtId="0" fontId="2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25" fillId="3" borderId="24" xfId="0" applyFont="1" applyFill="1" applyBorder="1" applyAlignment="1" applyProtection="1">
      <alignment horizontal="left" wrapText="1"/>
      <protection locked="0"/>
    </xf>
    <xf numFmtId="0" fontId="25" fillId="0" borderId="0" xfId="0" applyFont="1" applyAlignment="1">
      <alignment vertical="center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164" fontId="24" fillId="0" borderId="24" xfId="1" applyNumberFormat="1" applyFont="1" applyBorder="1" applyAlignment="1">
      <alignment horizontal="center" vertical="top"/>
    </xf>
    <xf numFmtId="0" fontId="25" fillId="3" borderId="25" xfId="0" applyFont="1" applyFill="1" applyBorder="1" applyAlignment="1" applyProtection="1">
      <alignment horizontal="left" vertical="center" wrapText="1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164" fontId="24" fillId="0" borderId="25" xfId="1" applyNumberFormat="1" applyFont="1" applyBorder="1" applyAlignment="1">
      <alignment horizontal="center" vertical="top"/>
    </xf>
    <xf numFmtId="0" fontId="25" fillId="0" borderId="0" xfId="0" applyFont="1" applyAlignment="1"/>
    <xf numFmtId="0" fontId="25" fillId="3" borderId="24" xfId="0" applyFont="1" applyFill="1" applyBorder="1" applyAlignment="1" applyProtection="1">
      <alignment horizontal="center"/>
      <protection locked="0"/>
    </xf>
    <xf numFmtId="0" fontId="25" fillId="3" borderId="25" xfId="0" applyFont="1" applyFill="1" applyBorder="1" applyAlignment="1" applyProtection="1">
      <alignment horizontal="left" wrapText="1"/>
      <protection locked="0"/>
    </xf>
    <xf numFmtId="0" fontId="25" fillId="3" borderId="25" xfId="0" applyFont="1" applyFill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9" fillId="0" borderId="17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9" fontId="20" fillId="2" borderId="0" xfId="0" applyNumberFormat="1" applyFont="1" applyFill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21" fillId="0" borderId="0" xfId="0" applyFont="1" applyBorder="1" applyAlignment="1"/>
    <xf numFmtId="0" fontId="21" fillId="0" borderId="23" xfId="0" applyFont="1" applyBorder="1" applyAlignment="1"/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/>
    </xf>
    <xf numFmtId="0" fontId="9" fillId="0" borderId="7" xfId="0" applyFont="1" applyBorder="1"/>
    <xf numFmtId="0" fontId="9" fillId="0" borderId="30" xfId="0" applyFont="1" applyBorder="1"/>
    <xf numFmtId="0" fontId="4" fillId="3" borderId="4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colors>
    <mruColors>
      <color rgb="FFF5ECFE"/>
      <color rgb="FFF7F5FE"/>
      <color rgb="FFCEBADC"/>
      <color rgb="FFECDAFE"/>
      <color rgb="FFF1E2FE"/>
      <color rgb="FFF4E9FE"/>
      <color rgb="FF7571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893671</xdr:colOff>
      <xdr:row>1</xdr:row>
      <xdr:rowOff>11008</xdr:rowOff>
    </xdr:from>
    <xdr:to>
      <xdr:col>7</xdr:col>
      <xdr:colOff>583832</xdr:colOff>
      <xdr:row>1</xdr:row>
      <xdr:rowOff>735635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4231" y="214208"/>
          <a:ext cx="756961" cy="7246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13130</xdr:colOff>
      <xdr:row>1</xdr:row>
      <xdr:rowOff>88036</xdr:rowOff>
    </xdr:from>
    <xdr:to>
      <xdr:col>7</xdr:col>
      <xdr:colOff>972134</xdr:colOff>
      <xdr:row>5</xdr:row>
      <xdr:rowOff>27021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662" y="290696"/>
          <a:ext cx="959004" cy="938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2CAB1-7A1C-3244-B730-0B1E02516480}">
  <dimension ref="A1:J88"/>
  <sheetViews>
    <sheetView showGridLines="0" zoomScale="125" zoomScaleNormal="125" workbookViewId="0">
      <selection activeCell="C19" sqref="C19"/>
    </sheetView>
  </sheetViews>
  <sheetFormatPr baseColWidth="10" defaultRowHeight="16"/>
  <cols>
    <col min="1" max="1" width="3" style="1" customWidth="1"/>
    <col min="2" max="2" width="23.33203125" style="1" customWidth="1"/>
    <col min="3" max="5" width="10.83203125" style="1"/>
    <col min="6" max="6" width="12.83203125" style="1" customWidth="1"/>
    <col min="7" max="7" width="1.1640625" style="1" customWidth="1"/>
    <col min="8" max="16384" width="10.83203125" style="1"/>
  </cols>
  <sheetData>
    <row r="1" spans="1:10">
      <c r="B1" s="70" t="s">
        <v>24</v>
      </c>
      <c r="C1" s="71"/>
      <c r="D1" s="71"/>
      <c r="E1" s="71"/>
    </row>
    <row r="2" spans="1:10" ht="66" customHeight="1">
      <c r="B2" s="71"/>
      <c r="C2" s="71"/>
      <c r="D2" s="71"/>
      <c r="E2" s="71"/>
    </row>
    <row r="3" spans="1:10" s="4" customFormat="1" ht="19" customHeight="1">
      <c r="A3" s="16"/>
      <c r="B3" s="17" t="s">
        <v>12</v>
      </c>
      <c r="C3" s="16"/>
      <c r="D3" s="16"/>
      <c r="E3" s="16"/>
      <c r="F3" s="16"/>
      <c r="J3" s="46">
        <v>0.01</v>
      </c>
    </row>
    <row r="4" spans="1:10" ht="35" customHeight="1">
      <c r="A4" s="18">
        <v>1</v>
      </c>
      <c r="B4" s="75" t="s">
        <v>1</v>
      </c>
      <c r="C4" s="75"/>
      <c r="D4" s="75"/>
      <c r="E4" s="75"/>
      <c r="F4" s="75"/>
      <c r="G4" s="75"/>
      <c r="H4" s="75"/>
      <c r="J4" s="46">
        <v>0.02</v>
      </c>
    </row>
    <row r="5" spans="1:10" ht="35" customHeight="1">
      <c r="A5" s="18">
        <v>2</v>
      </c>
      <c r="B5" s="75" t="s">
        <v>16</v>
      </c>
      <c r="C5" s="75"/>
      <c r="D5" s="75"/>
      <c r="E5" s="75"/>
      <c r="F5" s="75"/>
      <c r="G5" s="75"/>
      <c r="H5" s="75"/>
      <c r="J5" s="46">
        <v>0.03</v>
      </c>
    </row>
    <row r="6" spans="1:10" ht="35" customHeight="1">
      <c r="A6" s="18">
        <v>3</v>
      </c>
      <c r="B6" s="75" t="s">
        <v>13</v>
      </c>
      <c r="C6" s="75"/>
      <c r="D6" s="75"/>
      <c r="E6" s="75"/>
      <c r="F6" s="75"/>
      <c r="G6" s="75"/>
      <c r="H6" s="75"/>
      <c r="J6" s="46">
        <v>0.04</v>
      </c>
    </row>
    <row r="7" spans="1:10" ht="20" customHeight="1">
      <c r="A7" s="19">
        <v>4</v>
      </c>
      <c r="B7" s="75" t="s">
        <v>0</v>
      </c>
      <c r="C7" s="75"/>
      <c r="D7" s="75"/>
      <c r="E7" s="75"/>
      <c r="F7" s="75"/>
      <c r="G7" s="75"/>
      <c r="H7" s="75"/>
      <c r="J7" s="46">
        <v>0.05</v>
      </c>
    </row>
    <row r="8" spans="1:10" ht="35" customHeight="1">
      <c r="A8" s="18">
        <v>5</v>
      </c>
      <c r="B8" s="76" t="s">
        <v>2</v>
      </c>
      <c r="C8" s="76"/>
      <c r="D8" s="76"/>
      <c r="E8" s="76"/>
      <c r="F8" s="76"/>
      <c r="G8" s="76"/>
      <c r="H8" s="76"/>
      <c r="J8" s="46">
        <v>0.06</v>
      </c>
    </row>
    <row r="9" spans="1:10" ht="37" customHeight="1">
      <c r="A9" s="18">
        <v>6</v>
      </c>
      <c r="B9" s="75" t="s">
        <v>15</v>
      </c>
      <c r="C9" s="75"/>
      <c r="D9" s="75"/>
      <c r="E9" s="75"/>
      <c r="F9" s="75"/>
      <c r="G9" s="75"/>
      <c r="H9" s="75"/>
      <c r="J9" s="46">
        <v>7.0000000000000007E-2</v>
      </c>
    </row>
    <row r="10" spans="1:10">
      <c r="B10" s="2"/>
      <c r="C10" s="2"/>
      <c r="D10" s="2"/>
      <c r="E10" s="2"/>
      <c r="F10" s="2"/>
      <c r="H10" s="38" t="s">
        <v>27</v>
      </c>
      <c r="J10" s="47">
        <v>0.08</v>
      </c>
    </row>
    <row r="11" spans="1:10" ht="23" customHeight="1">
      <c r="B11" s="66" t="s">
        <v>11</v>
      </c>
      <c r="C11" s="66"/>
      <c r="D11" s="66"/>
      <c r="E11" s="66"/>
      <c r="F11" s="6"/>
      <c r="H11" s="44" t="s">
        <v>29</v>
      </c>
      <c r="J11" s="46">
        <v>0.09</v>
      </c>
    </row>
    <row r="12" spans="1:10" ht="16" customHeight="1">
      <c r="B12" s="72" t="s">
        <v>37</v>
      </c>
      <c r="C12" s="73"/>
      <c r="D12" s="73"/>
      <c r="E12" s="73"/>
      <c r="F12" s="33">
        <v>8</v>
      </c>
      <c r="H12" s="39">
        <v>0.28000000000000003</v>
      </c>
      <c r="J12" s="46">
        <v>0.1</v>
      </c>
    </row>
    <row r="13" spans="1:10" ht="16" customHeight="1">
      <c r="B13" s="64" t="s">
        <v>14</v>
      </c>
      <c r="C13" s="74"/>
      <c r="D13" s="74"/>
      <c r="E13" s="74"/>
      <c r="F13" s="34">
        <v>100</v>
      </c>
      <c r="H13" s="40"/>
      <c r="J13" s="46">
        <v>0.11</v>
      </c>
    </row>
    <row r="14" spans="1:10" ht="16" customHeight="1">
      <c r="B14" s="63" t="s">
        <v>38</v>
      </c>
      <c r="C14" s="63"/>
      <c r="D14" s="64"/>
      <c r="E14" s="10">
        <f ca="1">F14/F13</f>
        <v>0.3486840529068313</v>
      </c>
      <c r="F14" s="20">
        <f ca="1">F25/F12</f>
        <v>34.868418767149052</v>
      </c>
      <c r="H14" s="38"/>
      <c r="J14" s="46">
        <v>0.12</v>
      </c>
    </row>
    <row r="15" spans="1:10">
      <c r="B15" s="67" t="s">
        <v>39</v>
      </c>
      <c r="C15" s="67"/>
      <c r="D15" s="67"/>
      <c r="E15" s="68"/>
      <c r="F15" s="21">
        <f ca="1">SUM(F13:F14)</f>
        <v>134.86841876714905</v>
      </c>
      <c r="H15" s="38"/>
      <c r="J15" s="46">
        <v>0.13</v>
      </c>
    </row>
    <row r="16" spans="1:10">
      <c r="B16" s="67" t="s">
        <v>40</v>
      </c>
      <c r="C16" s="67"/>
      <c r="D16" s="67"/>
      <c r="E16" s="67"/>
      <c r="F16" s="22">
        <f ca="1">F15*F12</f>
        <v>1078.9473501371924</v>
      </c>
      <c r="H16" s="41">
        <f ca="1">F16*H12</f>
        <v>302.10525803841392</v>
      </c>
      <c r="J16" s="46">
        <v>0.14000000000000001</v>
      </c>
    </row>
    <row r="17" spans="2:10">
      <c r="B17" s="8"/>
      <c r="C17" s="8"/>
      <c r="D17" s="8"/>
      <c r="E17" s="8"/>
      <c r="F17" s="9"/>
      <c r="H17" s="38"/>
      <c r="J17" s="46">
        <v>0.15</v>
      </c>
    </row>
    <row r="18" spans="2:10" ht="24">
      <c r="B18" s="30" t="s">
        <v>3</v>
      </c>
      <c r="C18" s="23" t="s">
        <v>4</v>
      </c>
      <c r="D18" s="24" t="s">
        <v>5</v>
      </c>
      <c r="E18" s="24" t="s">
        <v>6</v>
      </c>
      <c r="F18" s="3"/>
      <c r="H18" s="38"/>
      <c r="J18" s="46">
        <v>0.16</v>
      </c>
    </row>
    <row r="19" spans="2:10">
      <c r="B19" s="92" t="s">
        <v>7</v>
      </c>
      <c r="C19" s="94">
        <v>6</v>
      </c>
      <c r="D19" s="35">
        <v>50</v>
      </c>
      <c r="E19" s="35">
        <v>1</v>
      </c>
      <c r="F19" s="25">
        <f>C19*E19*D19</f>
        <v>300</v>
      </c>
      <c r="H19" s="38"/>
      <c r="J19" s="46">
        <v>0.17</v>
      </c>
    </row>
    <row r="20" spans="2:10">
      <c r="B20" s="93" t="s">
        <v>8</v>
      </c>
      <c r="C20" s="94">
        <v>5</v>
      </c>
      <c r="D20" s="35">
        <v>40</v>
      </c>
      <c r="E20" s="35">
        <v>1</v>
      </c>
      <c r="F20" s="25">
        <f>C20*E20*D20</f>
        <v>200</v>
      </c>
      <c r="H20" s="38"/>
      <c r="J20" s="46">
        <v>0.18</v>
      </c>
    </row>
    <row r="21" spans="2:10">
      <c r="B21" s="2"/>
      <c r="C21" s="2"/>
      <c r="D21" s="2"/>
      <c r="E21" s="2"/>
      <c r="F21" s="26">
        <f>F20+F19</f>
        <v>500</v>
      </c>
      <c r="H21" s="38"/>
      <c r="J21" s="46">
        <v>0.19</v>
      </c>
    </row>
    <row r="22" spans="2:10" ht="19" customHeight="1">
      <c r="B22" s="69" t="s">
        <v>9</v>
      </c>
      <c r="C22" s="69"/>
      <c r="D22" s="69"/>
      <c r="E22" s="69"/>
      <c r="F22" s="6"/>
      <c r="H22" s="38"/>
      <c r="J22" s="46">
        <v>0.2</v>
      </c>
    </row>
    <row r="23" spans="2:10">
      <c r="B23" s="61" t="s">
        <v>10</v>
      </c>
      <c r="C23" s="61"/>
      <c r="D23" s="61"/>
      <c r="E23" s="62"/>
      <c r="F23" s="36">
        <v>50</v>
      </c>
      <c r="H23" s="38"/>
      <c r="J23" s="46">
        <v>0.21</v>
      </c>
    </row>
    <row r="24" spans="2:10">
      <c r="B24" s="28" t="s">
        <v>28</v>
      </c>
      <c r="C24" s="28"/>
      <c r="D24" s="28"/>
      <c r="E24" s="29"/>
      <c r="F24" s="43">
        <f ca="1">F27*14.5%</f>
        <v>228.94735013719242</v>
      </c>
      <c r="H24" s="38"/>
      <c r="J24" s="46">
        <v>0.22</v>
      </c>
    </row>
    <row r="25" spans="2:10">
      <c r="B25" s="65"/>
      <c r="C25" s="65"/>
      <c r="D25" s="65"/>
      <c r="E25" s="65"/>
      <c r="F25" s="27">
        <f ca="1">SUM(F23:F24)</f>
        <v>278.94735013719242</v>
      </c>
      <c r="H25" s="41">
        <f ca="1">F25</f>
        <v>278.94735013719242</v>
      </c>
      <c r="J25" s="46">
        <v>0.23</v>
      </c>
    </row>
    <row r="26" spans="2:10">
      <c r="B26" s="2"/>
      <c r="C26" s="5"/>
      <c r="D26" s="5"/>
      <c r="E26" s="5"/>
      <c r="F26" s="2"/>
      <c r="H26" s="38"/>
      <c r="J26" s="46">
        <v>0.24</v>
      </c>
    </row>
    <row r="27" spans="2:10">
      <c r="B27" s="61" t="s">
        <v>23</v>
      </c>
      <c r="C27" s="61"/>
      <c r="D27" s="61"/>
      <c r="E27" s="62"/>
      <c r="F27" s="7">
        <f ca="1">F16+F21</f>
        <v>1578.9473501371924</v>
      </c>
      <c r="H27" s="42">
        <f ca="1">H25+H16</f>
        <v>581.05260817560634</v>
      </c>
      <c r="J27" s="46">
        <v>0.25</v>
      </c>
    </row>
    <row r="28" spans="2:10">
      <c r="J28" s="46">
        <v>0.26</v>
      </c>
    </row>
    <row r="29" spans="2:10">
      <c r="J29" s="46">
        <v>0.27</v>
      </c>
    </row>
    <row r="30" spans="2:10">
      <c r="J30" s="46">
        <v>0.28000000000000003</v>
      </c>
    </row>
    <row r="31" spans="2:10">
      <c r="J31" s="46">
        <v>0.28999999999999998</v>
      </c>
    </row>
    <row r="32" spans="2:10">
      <c r="J32" s="46">
        <v>0.3</v>
      </c>
    </row>
    <row r="33" spans="10:10">
      <c r="J33" s="46">
        <v>0.31</v>
      </c>
    </row>
    <row r="34" spans="10:10">
      <c r="J34" s="46">
        <v>0.32</v>
      </c>
    </row>
    <row r="35" spans="10:10">
      <c r="J35" s="46">
        <v>0.33</v>
      </c>
    </row>
    <row r="36" spans="10:10">
      <c r="J36" s="46">
        <v>0.34</v>
      </c>
    </row>
    <row r="37" spans="10:10">
      <c r="J37" s="46">
        <v>0.35</v>
      </c>
    </row>
    <row r="38" spans="10:10">
      <c r="J38" s="46">
        <v>0.36</v>
      </c>
    </row>
    <row r="39" spans="10:10">
      <c r="J39" s="46">
        <v>0.37</v>
      </c>
    </row>
    <row r="40" spans="10:10">
      <c r="J40" s="46">
        <v>0.38</v>
      </c>
    </row>
    <row r="41" spans="10:10">
      <c r="J41" s="46">
        <v>0.39</v>
      </c>
    </row>
    <row r="42" spans="10:10">
      <c r="J42" s="46">
        <v>0.4</v>
      </c>
    </row>
    <row r="43" spans="10:10">
      <c r="J43" s="46">
        <v>0.41</v>
      </c>
    </row>
    <row r="44" spans="10:10">
      <c r="J44" s="46">
        <v>0.42</v>
      </c>
    </row>
    <row r="45" spans="10:10">
      <c r="J45" s="46">
        <v>0.43</v>
      </c>
    </row>
    <row r="46" spans="10:10">
      <c r="J46" s="46">
        <v>0.44</v>
      </c>
    </row>
    <row r="47" spans="10:10">
      <c r="J47" s="46">
        <v>0.45</v>
      </c>
    </row>
    <row r="48" spans="10:10">
      <c r="J48" s="46">
        <v>0.46</v>
      </c>
    </row>
    <row r="49" spans="10:10">
      <c r="J49" s="46">
        <v>0.47</v>
      </c>
    </row>
    <row r="50" spans="10:10">
      <c r="J50" s="46">
        <v>0.48</v>
      </c>
    </row>
    <row r="51" spans="10:10">
      <c r="J51" s="46">
        <v>0.49</v>
      </c>
    </row>
    <row r="52" spans="10:10">
      <c r="J52" s="46">
        <v>0.5</v>
      </c>
    </row>
    <row r="53" spans="10:10">
      <c r="J53" s="46">
        <v>0.51</v>
      </c>
    </row>
    <row r="54" spans="10:10">
      <c r="J54" s="46">
        <v>0.52</v>
      </c>
    </row>
    <row r="55" spans="10:10">
      <c r="J55" s="46">
        <v>0.53</v>
      </c>
    </row>
    <row r="56" spans="10:10">
      <c r="J56" s="46">
        <v>0.54</v>
      </c>
    </row>
    <row r="57" spans="10:10">
      <c r="J57" s="46">
        <v>0.55000000000000004</v>
      </c>
    </row>
    <row r="58" spans="10:10">
      <c r="J58" s="46">
        <v>0.56000000000000005</v>
      </c>
    </row>
    <row r="59" spans="10:10">
      <c r="J59" s="46">
        <v>0.56999999999999995</v>
      </c>
    </row>
    <row r="60" spans="10:10">
      <c r="J60" s="46">
        <v>0.57999999999999996</v>
      </c>
    </row>
    <row r="61" spans="10:10">
      <c r="J61" s="46">
        <v>0.59</v>
      </c>
    </row>
    <row r="62" spans="10:10">
      <c r="J62" s="46">
        <v>0.6</v>
      </c>
    </row>
    <row r="63" spans="10:10">
      <c r="J63" s="46">
        <v>0.61</v>
      </c>
    </row>
    <row r="64" spans="10:10">
      <c r="J64" s="46">
        <v>0.62</v>
      </c>
    </row>
    <row r="65" spans="10:10">
      <c r="J65" s="46">
        <v>0.63</v>
      </c>
    </row>
    <row r="66" spans="10:10">
      <c r="J66" s="46">
        <v>0.64</v>
      </c>
    </row>
    <row r="67" spans="10:10">
      <c r="J67" s="46">
        <v>0.65</v>
      </c>
    </row>
    <row r="68" spans="10:10">
      <c r="J68" s="46">
        <v>0.66</v>
      </c>
    </row>
    <row r="69" spans="10:10">
      <c r="J69" s="46">
        <v>0.67</v>
      </c>
    </row>
    <row r="70" spans="10:10">
      <c r="J70" s="46">
        <v>0.68</v>
      </c>
    </row>
    <row r="71" spans="10:10">
      <c r="J71" s="46">
        <v>0.69</v>
      </c>
    </row>
    <row r="72" spans="10:10">
      <c r="J72" s="46">
        <v>0.7</v>
      </c>
    </row>
    <row r="73" spans="10:10">
      <c r="J73" s="45"/>
    </row>
    <row r="74" spans="10:10">
      <c r="J74" s="45"/>
    </row>
    <row r="75" spans="10:10">
      <c r="J75" s="45"/>
    </row>
    <row r="76" spans="10:10">
      <c r="J76" s="45"/>
    </row>
    <row r="77" spans="10:10">
      <c r="J77" s="45"/>
    </row>
    <row r="78" spans="10:10">
      <c r="J78" s="45"/>
    </row>
    <row r="79" spans="10:10">
      <c r="J79" s="45"/>
    </row>
    <row r="80" spans="10:10">
      <c r="J80" s="45"/>
    </row>
    <row r="81" spans="10:10">
      <c r="J81" s="45"/>
    </row>
    <row r="82" spans="10:10">
      <c r="J82" s="45"/>
    </row>
    <row r="83" spans="10:10">
      <c r="J83" s="45"/>
    </row>
    <row r="84" spans="10:10">
      <c r="J84" s="45"/>
    </row>
    <row r="85" spans="10:10">
      <c r="J85" s="45"/>
    </row>
    <row r="86" spans="10:10">
      <c r="J86" s="45"/>
    </row>
    <row r="87" spans="10:10">
      <c r="J87" s="45"/>
    </row>
    <row r="88" spans="10:10">
      <c r="J88" s="45"/>
    </row>
  </sheetData>
  <sheetProtection algorithmName="SHA-512" hashValue="G+QEU/+3eKfxPSp4ZaE29ozRFEevbqleASEF/JzMRi2JXp4zGauvgdcLdu8NK7Cfj8++2uphgid5mEYnwUvHtg==" saltValue="bGb0InHqYIX9e+WFh6UDow==" spinCount="100000" sheet="1" objects="1" scenarios="1" selectLockedCells="1"/>
  <mergeCells count="17">
    <mergeCell ref="B1:E2"/>
    <mergeCell ref="B12:E12"/>
    <mergeCell ref="B13:E13"/>
    <mergeCell ref="B4:H4"/>
    <mergeCell ref="B5:H5"/>
    <mergeCell ref="B6:H6"/>
    <mergeCell ref="B7:H7"/>
    <mergeCell ref="B8:H8"/>
    <mergeCell ref="B9:H9"/>
    <mergeCell ref="B27:E27"/>
    <mergeCell ref="B14:D14"/>
    <mergeCell ref="B23:E23"/>
    <mergeCell ref="B25:E25"/>
    <mergeCell ref="B11:E11"/>
    <mergeCell ref="B15:E15"/>
    <mergeCell ref="B16:E16"/>
    <mergeCell ref="B22:E22"/>
  </mergeCells>
  <dataValidations count="1">
    <dataValidation type="list" allowBlank="1" showInputMessage="1" showErrorMessage="1" sqref="H12" xr:uid="{F46F1CD5-8AB8-CC4B-A99D-25A763E4D495}">
      <formula1>$J$3:$J$72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486A2-8967-8F46-B897-6D067F2783A1}">
  <dimension ref="B2:T75"/>
  <sheetViews>
    <sheetView showGridLines="0" tabSelected="1" zoomScale="125" zoomScaleNormal="125" workbookViewId="0">
      <selection activeCell="B33" sqref="B33"/>
    </sheetView>
  </sheetViews>
  <sheetFormatPr baseColWidth="10" defaultRowHeight="16"/>
  <cols>
    <col min="1" max="1" width="4.33203125" style="11" customWidth="1"/>
    <col min="2" max="2" width="81.33203125" style="32" customWidth="1"/>
    <col min="3" max="3" width="1.5" style="11" customWidth="1"/>
    <col min="4" max="4" width="12.83203125" style="13" customWidth="1"/>
    <col min="5" max="5" width="2.83203125" style="11" customWidth="1"/>
    <col min="6" max="6" width="12.83203125" style="32" customWidth="1"/>
    <col min="7" max="7" width="1.5" style="11" customWidth="1"/>
    <col min="8" max="8" width="12.83203125" style="13" customWidth="1"/>
    <col min="9" max="9" width="1.5" style="11" customWidth="1"/>
    <col min="10" max="10" width="12" style="13" customWidth="1"/>
    <col min="11" max="11" width="1.5" style="11" customWidth="1"/>
    <col min="12" max="12" width="12" style="13" customWidth="1"/>
    <col min="13" max="13" width="1.5" style="11" customWidth="1"/>
    <col min="14" max="14" width="33.6640625" style="11" customWidth="1"/>
    <col min="15" max="15" width="1.5" style="11" customWidth="1"/>
    <col min="16" max="16" width="12" style="11" customWidth="1"/>
    <col min="17" max="17" width="1.5" style="11" customWidth="1"/>
    <col min="18" max="18" width="12" style="11" customWidth="1"/>
    <col min="19" max="19" width="1.5" style="11" customWidth="1"/>
    <col min="20" max="20" width="12" style="13" customWidth="1"/>
    <col min="21" max="16384" width="10.83203125" style="11"/>
  </cols>
  <sheetData>
    <row r="2" spans="2:20" ht="30" customHeight="1" thickBot="1">
      <c r="B2" s="91" t="s">
        <v>22</v>
      </c>
      <c r="C2" s="91"/>
      <c r="D2" s="91"/>
      <c r="E2" s="91"/>
      <c r="F2" s="91"/>
      <c r="M2" s="31"/>
    </row>
    <row r="3" spans="2:20" ht="17" customHeight="1">
      <c r="B3" s="80" t="s">
        <v>33</v>
      </c>
      <c r="C3" s="80"/>
      <c r="D3" s="80"/>
      <c r="E3" s="80"/>
      <c r="F3" s="80"/>
      <c r="M3" s="12"/>
    </row>
    <row r="4" spans="2:20" ht="16" customHeight="1">
      <c r="B4" s="80" t="s">
        <v>31</v>
      </c>
      <c r="C4" s="80"/>
      <c r="D4" s="80"/>
      <c r="E4" s="80"/>
      <c r="F4" s="80"/>
      <c r="M4" s="14"/>
    </row>
    <row r="5" spans="2:20" ht="16" customHeight="1">
      <c r="B5" s="80" t="s">
        <v>36</v>
      </c>
      <c r="C5" s="80"/>
      <c r="D5" s="80"/>
      <c r="E5" s="80"/>
      <c r="F5" s="80"/>
      <c r="M5" s="14"/>
    </row>
    <row r="6" spans="2:20" ht="16" customHeight="1">
      <c r="B6" s="80"/>
      <c r="C6" s="80"/>
      <c r="D6" s="80"/>
      <c r="E6" s="80"/>
      <c r="F6" s="80"/>
      <c r="H6" s="11"/>
      <c r="M6" s="15"/>
    </row>
    <row r="7" spans="2:20" ht="16" customHeight="1">
      <c r="B7" s="37" t="s">
        <v>32</v>
      </c>
      <c r="C7" s="37"/>
      <c r="D7" s="37"/>
      <c r="E7" s="37"/>
      <c r="F7" s="37"/>
      <c r="H7" s="89" t="s">
        <v>25</v>
      </c>
      <c r="M7" s="15"/>
    </row>
    <row r="8" spans="2:20" ht="16" customHeight="1">
      <c r="B8" s="80" t="s">
        <v>34</v>
      </c>
      <c r="C8" s="80"/>
      <c r="D8" s="80"/>
      <c r="E8" s="80"/>
      <c r="F8" s="80"/>
      <c r="H8" s="90"/>
      <c r="M8" s="15"/>
    </row>
    <row r="9" spans="2:20" ht="17" customHeight="1">
      <c r="B9" s="37" t="s">
        <v>35</v>
      </c>
      <c r="C9" s="37"/>
      <c r="D9" s="37"/>
      <c r="E9" s="37"/>
      <c r="F9" s="37"/>
      <c r="H9" s="77">
        <f ca="1">'Minimum Spend Calculator'!E14</f>
        <v>0.3486840529068313</v>
      </c>
      <c r="M9" s="13"/>
    </row>
    <row r="10" spans="2:20" ht="16" customHeight="1">
      <c r="B10" s="78" t="s">
        <v>18</v>
      </c>
      <c r="C10" s="78"/>
      <c r="D10" s="78"/>
      <c r="E10" s="78"/>
      <c r="F10" s="78"/>
      <c r="G10" s="81"/>
      <c r="H10" s="77"/>
      <c r="M10" s="13"/>
    </row>
    <row r="11" spans="2:20" ht="16" customHeight="1">
      <c r="B11" s="79"/>
      <c r="C11" s="79"/>
      <c r="D11" s="79"/>
      <c r="E11" s="79"/>
      <c r="F11" s="79"/>
      <c r="G11" s="82"/>
      <c r="H11" s="82"/>
      <c r="M11" s="13"/>
    </row>
    <row r="12" spans="2:20" ht="16" customHeight="1">
      <c r="F12" s="13"/>
      <c r="M12" s="13"/>
    </row>
    <row r="13" spans="2:20" s="84" customFormat="1" ht="16" customHeight="1">
      <c r="B13" s="83" t="s">
        <v>20</v>
      </c>
      <c r="D13" s="85" t="s">
        <v>17</v>
      </c>
      <c r="F13" s="85" t="s">
        <v>19</v>
      </c>
      <c r="H13" s="85" t="s">
        <v>26</v>
      </c>
      <c r="J13" s="88"/>
      <c r="L13" s="88"/>
      <c r="M13" s="88"/>
      <c r="T13" s="88"/>
    </row>
    <row r="14" spans="2:20" ht="16" customHeight="1">
      <c r="B14" s="49" t="s">
        <v>30</v>
      </c>
      <c r="C14" s="50"/>
      <c r="D14" s="51">
        <v>70</v>
      </c>
      <c r="E14" s="50"/>
      <c r="F14" s="51">
        <v>12</v>
      </c>
      <c r="G14" s="52"/>
      <c r="H14" s="53">
        <f ca="1">F14*$H$9+F14</f>
        <v>16.184208634881976</v>
      </c>
      <c r="M14" s="13"/>
    </row>
    <row r="15" spans="2:20" ht="17" customHeight="1">
      <c r="B15" s="54"/>
      <c r="C15" s="50"/>
      <c r="D15" s="55"/>
      <c r="E15" s="50"/>
      <c r="F15" s="55"/>
      <c r="G15" s="52"/>
      <c r="H15" s="56">
        <f ca="1">F15*$H$9+F15</f>
        <v>0</v>
      </c>
      <c r="M15" s="15"/>
    </row>
    <row r="16" spans="2:20" ht="17" customHeight="1">
      <c r="B16" s="54"/>
      <c r="C16" s="50"/>
      <c r="D16" s="55"/>
      <c r="E16" s="50"/>
      <c r="F16" s="55"/>
      <c r="G16" s="52"/>
      <c r="H16" s="56">
        <f ca="1">F16*$H$9+F16</f>
        <v>0</v>
      </c>
      <c r="M16" s="15"/>
    </row>
    <row r="17" spans="2:20" ht="17" customHeight="1">
      <c r="B17" s="54"/>
      <c r="C17" s="50"/>
      <c r="D17" s="55"/>
      <c r="E17" s="50"/>
      <c r="F17" s="55"/>
      <c r="G17" s="52"/>
      <c r="H17" s="56">
        <f ca="1">F17*$H$9+F17</f>
        <v>0</v>
      </c>
      <c r="M17" s="15"/>
    </row>
    <row r="18" spans="2:20" ht="17" customHeight="1">
      <c r="B18" s="54"/>
      <c r="C18" s="50"/>
      <c r="D18" s="55"/>
      <c r="E18" s="50"/>
      <c r="F18" s="55"/>
      <c r="G18" s="52"/>
      <c r="H18" s="56">
        <f ca="1">F18*$H$9+F18</f>
        <v>0</v>
      </c>
      <c r="M18" s="13"/>
    </row>
    <row r="19" spans="2:20" ht="17" customHeight="1">
      <c r="B19" s="54"/>
      <c r="C19" s="50"/>
      <c r="D19" s="55"/>
      <c r="E19" s="50"/>
      <c r="F19" s="55"/>
      <c r="G19" s="52"/>
      <c r="H19" s="56">
        <f ca="1">F19*$H$9+F19</f>
        <v>0</v>
      </c>
      <c r="M19" s="14"/>
    </row>
    <row r="20" spans="2:20" ht="17" customHeight="1">
      <c r="B20" s="54"/>
      <c r="C20" s="50"/>
      <c r="D20" s="55"/>
      <c r="E20" s="50"/>
      <c r="F20" s="55"/>
      <c r="G20" s="52"/>
      <c r="H20" s="56">
        <f ca="1">F20*$H$9+F20</f>
        <v>0</v>
      </c>
      <c r="M20" s="14"/>
    </row>
    <row r="21" spans="2:20" ht="17" customHeight="1">
      <c r="B21" s="54"/>
      <c r="C21" s="50"/>
      <c r="D21" s="55"/>
      <c r="E21" s="50"/>
      <c r="F21" s="55"/>
      <c r="G21" s="52"/>
      <c r="H21" s="56">
        <f ca="1">F21*$H$9+F21</f>
        <v>0</v>
      </c>
      <c r="M21" s="14"/>
    </row>
    <row r="22" spans="2:20" ht="17" customHeight="1">
      <c r="B22" s="54"/>
      <c r="C22" s="50"/>
      <c r="D22" s="55"/>
      <c r="E22" s="50"/>
      <c r="F22" s="55"/>
      <c r="G22" s="52"/>
      <c r="H22" s="56">
        <f ca="1">F22*$H$9+F22</f>
        <v>0</v>
      </c>
      <c r="M22" s="15"/>
    </row>
    <row r="23" spans="2:20" ht="17" customHeight="1">
      <c r="B23" s="54"/>
      <c r="C23" s="50"/>
      <c r="D23" s="55"/>
      <c r="E23" s="50"/>
      <c r="F23" s="55"/>
      <c r="G23" s="52"/>
      <c r="H23" s="56">
        <f ca="1">F23*$H$9+F23</f>
        <v>0</v>
      </c>
      <c r="M23" s="15"/>
    </row>
    <row r="24" spans="2:20" ht="17" customHeight="1">
      <c r="B24" s="54"/>
      <c r="C24" s="50"/>
      <c r="D24" s="55"/>
      <c r="E24" s="50"/>
      <c r="F24" s="55"/>
      <c r="G24" s="52"/>
      <c r="H24" s="56">
        <f ca="1">F24*$H$9+F24</f>
        <v>0</v>
      </c>
      <c r="M24" s="15"/>
    </row>
    <row r="25" spans="2:20" ht="17" customHeight="1">
      <c r="B25" s="54"/>
      <c r="C25" s="50"/>
      <c r="D25" s="55"/>
      <c r="E25" s="50"/>
      <c r="F25" s="55"/>
      <c r="G25" s="52"/>
      <c r="H25" s="56">
        <f ca="1">F25*$H$9+F25</f>
        <v>0</v>
      </c>
      <c r="M25" s="15"/>
    </row>
    <row r="26" spans="2:20" ht="17" customHeight="1">
      <c r="B26" s="78" t="s">
        <v>21</v>
      </c>
      <c r="C26" s="78"/>
      <c r="D26" s="78"/>
      <c r="E26" s="78"/>
      <c r="F26" s="78"/>
      <c r="G26" s="78"/>
      <c r="H26" s="78"/>
      <c r="M26" s="13"/>
    </row>
    <row r="27" spans="2:20" ht="17" customHeight="1">
      <c r="B27" s="79"/>
      <c r="C27" s="79"/>
      <c r="D27" s="79"/>
      <c r="E27" s="79"/>
      <c r="F27" s="79"/>
      <c r="G27" s="79"/>
      <c r="H27" s="79"/>
      <c r="M27" s="15"/>
    </row>
    <row r="28" spans="2:20" ht="17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15"/>
    </row>
    <row r="29" spans="2:20" s="84" customFormat="1" ht="17" customHeight="1">
      <c r="B29" s="83" t="s">
        <v>20</v>
      </c>
      <c r="D29" s="85" t="s">
        <v>17</v>
      </c>
      <c r="F29" s="85" t="s">
        <v>19</v>
      </c>
      <c r="H29" s="86"/>
      <c r="I29" s="87"/>
      <c r="J29" s="87"/>
      <c r="K29" s="87"/>
      <c r="L29" s="87"/>
      <c r="M29" s="87"/>
      <c r="N29" s="87"/>
      <c r="O29" s="87"/>
      <c r="P29" s="87"/>
      <c r="Q29" s="87"/>
      <c r="T29" s="88"/>
    </row>
    <row r="30" spans="2:20" ht="17" customHeight="1">
      <c r="B30" s="49"/>
      <c r="C30" s="57"/>
      <c r="D30" s="58"/>
      <c r="E30" s="57"/>
      <c r="F30" s="58"/>
      <c r="G30" s="52"/>
      <c r="H30" s="53">
        <f ca="1">F30*$H$9+F30</f>
        <v>0</v>
      </c>
      <c r="I30"/>
      <c r="J30"/>
      <c r="K30"/>
      <c r="L30"/>
      <c r="M30"/>
      <c r="N30"/>
      <c r="O30"/>
      <c r="P30"/>
      <c r="Q30"/>
    </row>
    <row r="31" spans="2:20" ht="17" customHeight="1">
      <c r="B31" s="59"/>
      <c r="C31" s="57"/>
      <c r="D31" s="58"/>
      <c r="E31" s="57"/>
      <c r="F31" s="58"/>
      <c r="G31" s="52"/>
      <c r="H31" s="53">
        <f ca="1">F31*$H$9+F31</f>
        <v>0</v>
      </c>
      <c r="I31"/>
      <c r="J31"/>
      <c r="K31"/>
      <c r="L31"/>
      <c r="M31"/>
      <c r="N31"/>
      <c r="O31"/>
      <c r="P31"/>
      <c r="Q31"/>
    </row>
    <row r="32" spans="2:20" ht="17" customHeight="1">
      <c r="B32" s="59"/>
      <c r="C32" s="57"/>
      <c r="D32" s="60"/>
      <c r="E32" s="57"/>
      <c r="F32" s="60"/>
      <c r="G32" s="52"/>
      <c r="H32" s="56">
        <f ca="1">F32*$H$9+F32</f>
        <v>0</v>
      </c>
      <c r="I32"/>
      <c r="J32"/>
      <c r="K32"/>
      <c r="L32"/>
      <c r="M32"/>
      <c r="N32"/>
      <c r="O32"/>
      <c r="P32"/>
      <c r="Q32"/>
    </row>
    <row r="33" spans="2:17" ht="17" customHeight="1">
      <c r="B33" s="59"/>
      <c r="C33" s="57"/>
      <c r="D33" s="60"/>
      <c r="E33" s="57"/>
      <c r="F33" s="60"/>
      <c r="G33" s="52"/>
      <c r="H33" s="56">
        <f ca="1">F33*$H$9+F33</f>
        <v>0</v>
      </c>
      <c r="I33"/>
      <c r="J33"/>
      <c r="K33"/>
      <c r="L33"/>
      <c r="M33"/>
      <c r="N33"/>
      <c r="O33"/>
      <c r="P33"/>
      <c r="Q33"/>
    </row>
    <row r="34" spans="2:17" ht="17" customHeight="1">
      <c r="B34" s="59"/>
      <c r="C34" s="57"/>
      <c r="D34" s="60"/>
      <c r="E34" s="57"/>
      <c r="F34" s="60"/>
      <c r="G34" s="52"/>
      <c r="H34" s="56">
        <f ca="1">F34*$H$9+F34</f>
        <v>0</v>
      </c>
      <c r="I34"/>
      <c r="J34"/>
      <c r="K34"/>
      <c r="L34"/>
      <c r="M34"/>
      <c r="N34"/>
      <c r="O34"/>
      <c r="P34"/>
      <c r="Q34"/>
    </row>
    <row r="35" spans="2:17" ht="17" customHeight="1">
      <c r="B35" s="59"/>
      <c r="C35" s="57"/>
      <c r="D35" s="60"/>
      <c r="E35" s="57"/>
      <c r="F35" s="60"/>
      <c r="G35" s="52"/>
      <c r="H35" s="56">
        <f ca="1">F35*$H$9+F35</f>
        <v>0</v>
      </c>
      <c r="I35"/>
      <c r="J35"/>
      <c r="K35"/>
      <c r="L35"/>
      <c r="M35"/>
      <c r="N35"/>
      <c r="O35"/>
      <c r="P35"/>
      <c r="Q35"/>
    </row>
    <row r="36" spans="2:17" ht="17" customHeight="1">
      <c r="B36" s="59"/>
      <c r="C36" s="57"/>
      <c r="D36" s="60"/>
      <c r="E36" s="57"/>
      <c r="F36" s="60"/>
      <c r="G36" s="52"/>
      <c r="H36" s="56">
        <f ca="1">F36*$H$9+F36</f>
        <v>0</v>
      </c>
      <c r="I36"/>
      <c r="J36"/>
      <c r="K36"/>
      <c r="L36"/>
      <c r="M36"/>
      <c r="N36"/>
      <c r="O36"/>
      <c r="P36"/>
      <c r="Q36"/>
    </row>
    <row r="37" spans="2:17" ht="17" customHeight="1">
      <c r="B37" s="59"/>
      <c r="C37" s="57"/>
      <c r="D37" s="60"/>
      <c r="E37" s="57"/>
      <c r="F37" s="60"/>
      <c r="G37" s="52"/>
      <c r="H37" s="56">
        <f ca="1">F37*$H$9+F37</f>
        <v>0</v>
      </c>
      <c r="I37"/>
      <c r="J37"/>
      <c r="K37"/>
      <c r="L37"/>
      <c r="M37"/>
      <c r="N37"/>
      <c r="O37"/>
      <c r="P37"/>
      <c r="Q37"/>
    </row>
    <row r="38" spans="2:17" ht="17" customHeight="1">
      <c r="B38" s="59"/>
      <c r="C38" s="57"/>
      <c r="D38" s="60"/>
      <c r="E38" s="57"/>
      <c r="F38" s="60"/>
      <c r="G38" s="52"/>
      <c r="H38" s="56">
        <f ca="1">F38*$H$9+F38</f>
        <v>0</v>
      </c>
      <c r="I38"/>
      <c r="J38"/>
      <c r="K38"/>
      <c r="L38"/>
      <c r="M38"/>
      <c r="N38"/>
      <c r="O38"/>
      <c r="P38"/>
      <c r="Q38"/>
    </row>
    <row r="39" spans="2:17" ht="17" customHeight="1">
      <c r="B39" s="59"/>
      <c r="C39" s="57"/>
      <c r="D39" s="60"/>
      <c r="E39" s="57"/>
      <c r="F39" s="60"/>
      <c r="G39" s="52"/>
      <c r="H39" s="56">
        <f ca="1">F39*$H$9+F39</f>
        <v>0</v>
      </c>
      <c r="I39"/>
      <c r="J39"/>
      <c r="K39"/>
      <c r="L39"/>
      <c r="M39"/>
      <c r="N39"/>
      <c r="O39"/>
      <c r="P39"/>
      <c r="Q39"/>
    </row>
    <row r="40" spans="2:17" ht="17" customHeight="1">
      <c r="B40" s="59"/>
      <c r="C40" s="57"/>
      <c r="D40" s="60"/>
      <c r="E40" s="57"/>
      <c r="F40" s="60"/>
      <c r="G40" s="52"/>
      <c r="H40" s="56">
        <f ca="1">F40*$H$9+F40</f>
        <v>0</v>
      </c>
      <c r="I40"/>
      <c r="J40"/>
      <c r="K40"/>
      <c r="L40"/>
      <c r="M40"/>
      <c r="N40"/>
      <c r="O40"/>
      <c r="P40"/>
      <c r="Q40"/>
    </row>
    <row r="41" spans="2:17" ht="17" customHeight="1">
      <c r="B41" s="59"/>
      <c r="C41" s="57"/>
      <c r="D41" s="60"/>
      <c r="E41" s="57"/>
      <c r="F41" s="60"/>
      <c r="G41" s="52"/>
      <c r="H41" s="56">
        <f ca="1">F41*$H$9+F41</f>
        <v>0</v>
      </c>
      <c r="I41"/>
      <c r="J41"/>
      <c r="K41"/>
      <c r="L41"/>
      <c r="M41"/>
      <c r="N41"/>
      <c r="O41"/>
      <c r="P41"/>
      <c r="Q41"/>
    </row>
    <row r="42" spans="2:17" ht="17" customHeight="1">
      <c r="B42" s="59"/>
      <c r="C42" s="57"/>
      <c r="D42" s="60"/>
      <c r="E42" s="57"/>
      <c r="F42" s="60"/>
      <c r="G42" s="52"/>
      <c r="H42" s="56">
        <f ca="1">F42*$H$9+F42</f>
        <v>0</v>
      </c>
      <c r="I42"/>
      <c r="J42"/>
      <c r="K42"/>
      <c r="L42"/>
      <c r="M42"/>
      <c r="N42"/>
      <c r="O42"/>
      <c r="P42"/>
      <c r="Q42"/>
    </row>
    <row r="43" spans="2:17" ht="17" customHeight="1">
      <c r="B43"/>
      <c r="C43"/>
      <c r="D43"/>
      <c r="F43"/>
      <c r="G43"/>
      <c r="H43"/>
      <c r="I43"/>
      <c r="J43"/>
      <c r="K43"/>
      <c r="L43"/>
      <c r="M43"/>
      <c r="N43"/>
      <c r="O43"/>
      <c r="P43"/>
      <c r="Q43"/>
    </row>
    <row r="44" spans="2:17" ht="17" customHeight="1">
      <c r="B44"/>
      <c r="C44"/>
      <c r="D44"/>
      <c r="F44"/>
      <c r="G44"/>
      <c r="H44"/>
      <c r="I44"/>
      <c r="J44"/>
      <c r="K44"/>
      <c r="L44"/>
      <c r="M44"/>
      <c r="N44"/>
      <c r="O44"/>
      <c r="P44"/>
      <c r="Q44"/>
    </row>
    <row r="45" spans="2:17" ht="17" customHeight="1">
      <c r="B45"/>
      <c r="C45"/>
      <c r="D45"/>
      <c r="F45"/>
      <c r="G45"/>
      <c r="H45"/>
      <c r="I45"/>
      <c r="J45"/>
      <c r="K45"/>
      <c r="L45"/>
      <c r="M45"/>
      <c r="N45"/>
      <c r="O45"/>
      <c r="P45"/>
      <c r="Q45"/>
    </row>
    <row r="46" spans="2:17" ht="17" customHeight="1">
      <c r="B46"/>
      <c r="C46"/>
      <c r="D46"/>
      <c r="F46"/>
      <c r="G46"/>
      <c r="H46"/>
      <c r="I46"/>
      <c r="J46"/>
      <c r="K46"/>
      <c r="L46"/>
      <c r="M46"/>
      <c r="N46"/>
      <c r="O46"/>
      <c r="P46"/>
      <c r="Q46"/>
    </row>
    <row r="47" spans="2:17" ht="17" customHeight="1">
      <c r="B47"/>
      <c r="C47"/>
      <c r="D47"/>
      <c r="F47"/>
      <c r="G47"/>
      <c r="H47"/>
      <c r="I47"/>
      <c r="J47"/>
      <c r="K47"/>
      <c r="L47"/>
      <c r="M47"/>
      <c r="N47"/>
      <c r="O47"/>
      <c r="P47"/>
      <c r="Q47"/>
    </row>
    <row r="48" spans="2:17" ht="17" customHeight="1">
      <c r="B48"/>
      <c r="C48"/>
      <c r="D48"/>
      <c r="F48"/>
      <c r="G48"/>
      <c r="H48"/>
      <c r="I48"/>
      <c r="J48"/>
      <c r="K48"/>
      <c r="L48"/>
      <c r="M48"/>
      <c r="N48"/>
      <c r="O48"/>
      <c r="P48"/>
      <c r="Q48"/>
    </row>
    <row r="49" spans="2:17" ht="17" customHeight="1">
      <c r="B49"/>
      <c r="C49"/>
      <c r="D49"/>
      <c r="F49"/>
      <c r="G49"/>
      <c r="H49"/>
      <c r="I49"/>
      <c r="J49"/>
      <c r="K49"/>
      <c r="L49"/>
      <c r="M49"/>
      <c r="N49"/>
      <c r="O49"/>
      <c r="P49"/>
      <c r="Q49"/>
    </row>
    <row r="50" spans="2:17" ht="17" customHeight="1">
      <c r="B50"/>
      <c r="C50"/>
      <c r="D50"/>
      <c r="F50"/>
      <c r="G50"/>
      <c r="H50"/>
      <c r="I50"/>
      <c r="J50"/>
      <c r="K50"/>
      <c r="L50"/>
      <c r="M50"/>
      <c r="N50"/>
      <c r="O50"/>
      <c r="P50"/>
      <c r="Q50"/>
    </row>
    <row r="51" spans="2:17" ht="17" customHeight="1">
      <c r="B51"/>
      <c r="C51"/>
      <c r="D51"/>
      <c r="F51"/>
      <c r="G51"/>
      <c r="H51"/>
      <c r="I51"/>
      <c r="J51"/>
      <c r="K51"/>
      <c r="L51"/>
      <c r="M51"/>
      <c r="N51"/>
      <c r="O51"/>
      <c r="P51"/>
      <c r="Q51"/>
    </row>
    <row r="52" spans="2:17" ht="17" customHeight="1">
      <c r="B52"/>
      <c r="C52"/>
      <c r="D52"/>
      <c r="F52"/>
      <c r="G52"/>
      <c r="H52"/>
      <c r="I52"/>
      <c r="J52"/>
      <c r="K52"/>
      <c r="L52"/>
      <c r="M52"/>
      <c r="N52"/>
      <c r="O52"/>
      <c r="P52"/>
      <c r="Q52"/>
    </row>
    <row r="53" spans="2:17" ht="17" customHeight="1">
      <c r="B53"/>
      <c r="C53"/>
      <c r="D53"/>
      <c r="F53"/>
      <c r="G53"/>
      <c r="H53"/>
      <c r="I53"/>
      <c r="J53"/>
      <c r="K53"/>
      <c r="L53"/>
      <c r="M53"/>
      <c r="N53"/>
      <c r="O53"/>
      <c r="P53"/>
      <c r="Q53"/>
    </row>
    <row r="54" spans="2:17" ht="17" customHeight="1">
      <c r="B54"/>
      <c r="C54"/>
      <c r="D54"/>
      <c r="F54"/>
      <c r="G54"/>
      <c r="H54"/>
      <c r="I54"/>
      <c r="J54"/>
      <c r="K54"/>
      <c r="L54"/>
      <c r="M54"/>
      <c r="N54"/>
      <c r="O54"/>
      <c r="P54"/>
      <c r="Q54"/>
    </row>
    <row r="55" spans="2:17">
      <c r="B55"/>
      <c r="C55"/>
      <c r="D55"/>
      <c r="F55"/>
      <c r="G55"/>
      <c r="H55"/>
      <c r="I55"/>
      <c r="J55"/>
      <c r="K55"/>
      <c r="L55"/>
      <c r="M55"/>
      <c r="N55"/>
      <c r="O55"/>
      <c r="P55"/>
      <c r="Q55"/>
    </row>
    <row r="56" spans="2:17">
      <c r="B56"/>
      <c r="C56"/>
      <c r="D56"/>
      <c r="F56"/>
      <c r="G56"/>
      <c r="H56"/>
      <c r="I56"/>
      <c r="J56"/>
      <c r="K56"/>
      <c r="L56"/>
      <c r="M56"/>
      <c r="N56"/>
      <c r="O56"/>
      <c r="P56"/>
      <c r="Q56"/>
    </row>
    <row r="57" spans="2:17">
      <c r="B57"/>
      <c r="C57"/>
      <c r="D57"/>
      <c r="F57"/>
      <c r="G57"/>
      <c r="H57"/>
      <c r="I57"/>
      <c r="J57"/>
      <c r="K57"/>
      <c r="L57"/>
      <c r="M57"/>
      <c r="N57"/>
      <c r="O57"/>
      <c r="P57"/>
      <c r="Q57"/>
    </row>
    <row r="58" spans="2:17">
      <c r="B58"/>
      <c r="C58"/>
      <c r="D58"/>
      <c r="F58"/>
      <c r="G58"/>
      <c r="H58"/>
      <c r="I58"/>
      <c r="J58"/>
      <c r="K58"/>
      <c r="L58"/>
      <c r="M58"/>
      <c r="N58"/>
      <c r="O58"/>
      <c r="P58"/>
      <c r="Q58"/>
    </row>
    <row r="59" spans="2:17">
      <c r="B59"/>
      <c r="C59"/>
      <c r="D59"/>
      <c r="F59"/>
      <c r="G59"/>
      <c r="H59"/>
      <c r="I59"/>
      <c r="J59"/>
      <c r="K59"/>
      <c r="L59"/>
      <c r="M59"/>
      <c r="N59"/>
      <c r="O59"/>
      <c r="P59"/>
      <c r="Q59"/>
    </row>
    <row r="60" spans="2:17">
      <c r="B60"/>
      <c r="C60"/>
      <c r="D60"/>
      <c r="F60"/>
      <c r="G60"/>
      <c r="H60"/>
      <c r="I60"/>
      <c r="J60"/>
      <c r="K60"/>
      <c r="L60"/>
      <c r="M60"/>
      <c r="N60"/>
      <c r="O60"/>
      <c r="P60"/>
      <c r="Q60"/>
    </row>
    <row r="61" spans="2:17">
      <c r="B61"/>
      <c r="C61"/>
      <c r="D61"/>
      <c r="F61"/>
      <c r="G61"/>
      <c r="H61"/>
      <c r="I61"/>
      <c r="J61"/>
      <c r="K61"/>
      <c r="L61"/>
      <c r="M61"/>
      <c r="N61"/>
      <c r="O61"/>
      <c r="P61"/>
      <c r="Q61"/>
    </row>
    <row r="62" spans="2:17">
      <c r="B62"/>
      <c r="C62"/>
      <c r="D62"/>
      <c r="F62"/>
      <c r="G62"/>
      <c r="H62"/>
      <c r="I62"/>
      <c r="J62"/>
      <c r="K62"/>
      <c r="L62"/>
      <c r="M62"/>
      <c r="N62"/>
      <c r="O62"/>
      <c r="P62"/>
      <c r="Q62"/>
    </row>
    <row r="63" spans="2:17">
      <c r="B63"/>
      <c r="C63"/>
      <c r="D63"/>
      <c r="F63"/>
      <c r="G63"/>
      <c r="H63"/>
      <c r="I63"/>
      <c r="J63"/>
      <c r="K63"/>
      <c r="L63"/>
      <c r="M63"/>
      <c r="N63"/>
      <c r="O63"/>
      <c r="P63"/>
      <c r="Q63"/>
    </row>
    <row r="64" spans="2:17">
      <c r="B64"/>
      <c r="C64"/>
      <c r="D64"/>
      <c r="F64"/>
      <c r="G64"/>
      <c r="H64"/>
      <c r="I64"/>
      <c r="J64"/>
      <c r="K64"/>
      <c r="L64"/>
      <c r="M64"/>
      <c r="N64"/>
      <c r="O64"/>
      <c r="P64"/>
      <c r="Q64"/>
    </row>
    <row r="65" spans="2:17">
      <c r="B65"/>
      <c r="C65"/>
      <c r="D65"/>
      <c r="F65"/>
      <c r="G65"/>
      <c r="H65"/>
      <c r="I65"/>
      <c r="J65"/>
      <c r="K65"/>
      <c r="L65"/>
      <c r="M65"/>
      <c r="N65"/>
      <c r="O65"/>
      <c r="P65"/>
      <c r="Q65"/>
    </row>
    <row r="66" spans="2:17">
      <c r="B66"/>
      <c r="C66"/>
      <c r="D66"/>
      <c r="F66"/>
      <c r="G66"/>
      <c r="H66"/>
      <c r="I66"/>
      <c r="J66"/>
      <c r="K66"/>
      <c r="L66"/>
      <c r="M66"/>
      <c r="N66"/>
      <c r="O66"/>
      <c r="P66"/>
      <c r="Q66"/>
    </row>
    <row r="67" spans="2:17">
      <c r="B67"/>
      <c r="C67"/>
      <c r="D67"/>
      <c r="F67"/>
      <c r="G67"/>
      <c r="H67"/>
      <c r="I67"/>
      <c r="J67"/>
      <c r="K67"/>
      <c r="L67"/>
      <c r="M67"/>
      <c r="N67"/>
      <c r="O67"/>
      <c r="P67"/>
      <c r="Q67"/>
    </row>
    <row r="68" spans="2:17">
      <c r="B68"/>
      <c r="C68"/>
      <c r="D68"/>
      <c r="F68"/>
      <c r="G68"/>
      <c r="H68"/>
      <c r="I68"/>
      <c r="J68"/>
      <c r="K68"/>
      <c r="L68"/>
      <c r="M68"/>
      <c r="N68"/>
      <c r="O68"/>
      <c r="P68"/>
      <c r="Q68"/>
    </row>
    <row r="69" spans="2:17">
      <c r="B69"/>
      <c r="C69"/>
      <c r="D69"/>
      <c r="F69"/>
      <c r="G69"/>
      <c r="H69"/>
      <c r="I69"/>
      <c r="J69"/>
      <c r="K69"/>
      <c r="L69"/>
      <c r="M69"/>
      <c r="N69"/>
      <c r="O69"/>
      <c r="P69"/>
      <c r="Q69"/>
    </row>
    <row r="70" spans="2:17">
      <c r="B70"/>
      <c r="C70"/>
      <c r="D70"/>
    </row>
    <row r="71" spans="2:17">
      <c r="B71"/>
      <c r="C71"/>
      <c r="D71"/>
    </row>
    <row r="72" spans="2:17">
      <c r="B72"/>
      <c r="C72"/>
      <c r="D72"/>
    </row>
    <row r="73" spans="2:17">
      <c r="B73"/>
      <c r="C73"/>
      <c r="D73"/>
    </row>
    <row r="74" spans="2:17">
      <c r="B74"/>
      <c r="C74"/>
      <c r="D74"/>
    </row>
    <row r="75" spans="2:17">
      <c r="B75"/>
      <c r="C75"/>
      <c r="D75"/>
    </row>
  </sheetData>
  <sheetProtection algorithmName="SHA-512" hashValue="zdSilvkS/DA5KaBC7lrYu/91IWYWbAtd383ItFoiVjuQWfXWtOAJj/gTeHk6zxtTtlIsCCQmUrz+ScpEREe3Zw==" saltValue="LvM2nxBHoY0QBIRQZ2DQgg==" spinCount="100000" sheet="1" objects="1" scenarios="1" formatCells="0" selectLockedCells="1"/>
  <mergeCells count="9">
    <mergeCell ref="H9:H10"/>
    <mergeCell ref="B26:H27"/>
    <mergeCell ref="B4:F4"/>
    <mergeCell ref="B5:F6"/>
    <mergeCell ref="B3:F3"/>
    <mergeCell ref="B8:F8"/>
    <mergeCell ref="B10:F11"/>
    <mergeCell ref="H7:H8"/>
    <mergeCell ref="B2:F2"/>
  </mergeCells>
  <phoneticPr fontId="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Minimum Spend Calculator</vt:lpstr>
      <vt:lpstr>Menu Structure Pro 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Rutherford</dc:creator>
  <cp:lastModifiedBy>Tom Rutherford</cp:lastModifiedBy>
  <dcterms:created xsi:type="dcterms:W3CDTF">2021-03-09T21:09:38Z</dcterms:created>
  <dcterms:modified xsi:type="dcterms:W3CDTF">2021-04-21T07:11:51Z</dcterms:modified>
</cp:coreProperties>
</file>